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olop 2019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2019'!$8:$8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9" i="7" l="1"/>
  <c r="O56" i="7"/>
  <c r="O51" i="7"/>
  <c r="O43" i="7"/>
  <c r="O37" i="7"/>
  <c r="O27" i="7"/>
  <c r="O21" i="7"/>
  <c r="O9" i="7"/>
  <c r="R59" i="7"/>
  <c r="R56" i="7"/>
  <c r="R51" i="7"/>
  <c r="R43" i="7"/>
  <c r="R37" i="7"/>
  <c r="R27" i="7"/>
  <c r="R21" i="7"/>
  <c r="R9" i="7"/>
  <c r="Q27" i="7"/>
  <c r="Q56" i="7"/>
  <c r="Q21" i="7"/>
  <c r="Q51" i="7"/>
  <c r="Q43" i="7"/>
  <c r="Q37" i="7"/>
  <c r="Q9" i="7"/>
  <c r="Q59" i="7" l="1"/>
  <c r="N59" i="7" l="1"/>
  <c r="N51" i="7"/>
  <c r="N43" i="7"/>
  <c r="N37" i="7"/>
  <c r="N27" i="7" l="1"/>
  <c r="N9" i="7" l="1"/>
  <c r="J50" i="7" l="1"/>
  <c r="J42" i="7"/>
  <c r="J33" i="7"/>
  <c r="J26" i="7"/>
  <c r="I26" i="7"/>
  <c r="E26" i="7"/>
  <c r="D26" i="7"/>
  <c r="E55" i="7" l="1"/>
  <c r="E50" i="7"/>
  <c r="E42" i="7"/>
  <c r="E36" i="7"/>
  <c r="E33" i="7"/>
  <c r="E18" i="7"/>
  <c r="E59" i="7" l="1"/>
  <c r="G26" i="7"/>
  <c r="G55" i="7" l="1"/>
  <c r="I55" i="7"/>
  <c r="J55" i="7"/>
  <c r="D55" i="7"/>
  <c r="G50" i="7"/>
  <c r="I50" i="7"/>
  <c r="D50" i="7"/>
  <c r="G42" i="7" l="1"/>
  <c r="I42" i="7"/>
  <c r="D42" i="7"/>
  <c r="G36" i="7"/>
  <c r="I36" i="7"/>
  <c r="J36" i="7"/>
  <c r="D36" i="7"/>
  <c r="G33" i="7"/>
  <c r="I33" i="7"/>
  <c r="G18" i="7"/>
  <c r="I18" i="7"/>
  <c r="J18" i="7"/>
  <c r="J59" i="7" l="1"/>
  <c r="I59" i="7"/>
  <c r="G59" i="7"/>
  <c r="D33" i="7"/>
  <c r="D18" i="7"/>
  <c r="D59" i="7" s="1"/>
</calcChain>
</file>

<file path=xl/sharedStrings.xml><?xml version="1.0" encoding="utf-8"?>
<sst xmlns="http://schemas.openxmlformats.org/spreadsheetml/2006/main" count="186" uniqueCount="74">
  <si>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</si>
  <si>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</si>
  <si>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</si>
  <si>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</si>
  <si>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</si>
  <si>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</si>
  <si>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</si>
  <si>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</si>
  <si>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</si>
  <si>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</si>
  <si>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</si>
  <si>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</si>
  <si>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</si>
  <si>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</si>
  <si>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</si>
  <si>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</si>
  <si>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</si>
  <si>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</si>
  <si>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</si>
  <si>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</si>
  <si>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</si>
  <si>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</si>
  <si>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</si>
  <si>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</si>
  <si>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</si>
  <si>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</si>
  <si>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Công nghệ may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</si>
  <si>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</si>
  <si>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</si>
  <si>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</si>
  <si>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</si>
  <si>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</si>
  <si>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</si>
  <si>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</si>
  <si>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</si>
  <si>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</si>
  <si>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</si>
  <si>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</si>
  <si>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</si>
  <si>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</si>
  <si>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</si>
  <si>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</si>
  <si>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</si>
  <si>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</si>
  <si>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</si>
  <si>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</si>
  <si>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</si>
  <si>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</si>
  <si>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</si>
  <si>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</si>
  <si>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2019</t>
  </si>
  <si>
    <t>TRƯỜNG CAO ĐẲNG LÝ TỰ TRỌNG</t>
  </si>
  <si>
    <t>THÀNH PHỐ HỒ CHÍ MINH</t>
  </si>
  <si>
    <t>Thiết kế đồ họa</t>
  </si>
  <si>
    <t>Logistic</t>
  </si>
  <si>
    <t>Thương mại điện tử</t>
  </si>
  <si>
    <t>Cơ khí chế tạo</t>
  </si>
  <si>
    <t xml:space="preserve"> Cơ điện tử</t>
  </si>
  <si>
    <t>Cơ điện tử</t>
  </si>
  <si>
    <t>KHOA XÂY DỰNG</t>
  </si>
  <si>
    <t>Kỹ thuật xây dựng</t>
  </si>
  <si>
    <t>Thành phố Hồ Chí Minh, ngày  05 tháng  4 năm 2019</t>
  </si>
  <si>
    <t>lớp</t>
  </si>
  <si>
    <t>Tuyển sinh
 năm 2018 CĐ</t>
  </si>
  <si>
    <t>KHOA  CƠ KHÍ</t>
  </si>
  <si>
    <t>KHOA ĐỘNG LỰC</t>
  </si>
  <si>
    <t>KHOA NHIỆT - LẠNH</t>
  </si>
  <si>
    <t>KHOA  ĐIỆN - ĐIỆN TỬ</t>
  </si>
  <si>
    <t>KHOA  MAY - THỜI TRANG</t>
  </si>
  <si>
    <t>CHỈ 
TIÊU</t>
  </si>
  <si>
    <t>SỐ 
LỚP</t>
  </si>
  <si>
    <t>GHI
 CHÚ</t>
  </si>
  <si>
    <t>Tuyển sinh
 năm 2018 TC</t>
  </si>
  <si>
    <t>TC 33 chuyên ngành                                                                          CĐ:   32 chuyên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</si>
</sst>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rgb="FFFF0000"/>
      <name val="Times New Roman"/>
      <family val="2"/>
    </font>
    <font>
      <i/>
      <sz val="12"/>
      <color rgb="FFFF0000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 applyAlignment="1"/>
    <xf numFmtId="0" fontId="10" fillId="0" borderId="0" xfId="0" applyFont="1"/>
    <xf numFmtId="0" fontId="11" fillId="0" borderId="0" xfId="0" applyFont="1" applyAlignment="1">
      <alignment vertical="center"/>
    </xf>
    <xf numFmtId="0" fontId="8" fillId="0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10" fillId="0" borderId="0" xfId="0" applyFont="1" applyFill="1"/>
    <xf numFmtId="0" fontId="9" fillId="0" borderId="0" xfId="0" applyFont="1" applyFill="1" applyAlignment="1">
      <alignment horizontal="center"/>
    </xf>
    <xf numFmtId="0" fontId="7" fillId="2" borderId="2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4" borderId="0" xfId="0" applyFont="1" applyFill="1" applyAlignment="1"/>
    <xf numFmtId="0" fontId="1" fillId="4" borderId="0" xfId="0" applyFont="1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225137</xdr:colOff>
      <xdr:row>3</xdr:row>
      <xdr:rowOff>51955</xdr:rowOff>
    </xdr:from>
    <xdr:to>
      <xdr:col>2</xdr:col>
      <xdr:colOff>891887</xdr:colOff>
      <xdr:row>3</xdr:row>
      <xdr:rowOff>51955</xdr:rowOff>
    </xdr:to>
    <xdr:cxnSp macro="">
      <xdr:nvCxnSpPr>
        <xdr:cNvPr id="2" name="Straight Connector 1"/>
        <xdr:cNvCxnSpPr/>
      </xdr:nvCxnSpPr>
      <xdr:spPr>
        <a:xfrm>
          <a:off x="571501" y="675410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abSelected="1" topLeftCell="A50" zoomScale="110" zoomScaleNormal="110" workbookViewId="0">
      <selection activeCell="C59" sqref="C5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18.125" style="3" customWidth="1"/>
    <col min="4" max="4" width="7.875" style="2" customWidth="1"/>
    <col min="5" max="5" width="9.625" style="2" customWidth="1"/>
    <col min="6" max="6" width="10.5" style="2" customWidth="1"/>
    <col min="7" max="7" width="3.375" style="2" hidden="1" customWidth="1"/>
    <col min="8" max="8" width="20.625" style="2" customWidth="1"/>
    <col min="9" max="9" width="7.25" style="2" customWidth="1"/>
    <col min="10" max="10" width="5.375" style="3" customWidth="1"/>
    <col min="11" max="11" width="10.125" style="3" customWidth="1"/>
    <col min="12" max="13" width="8.625" style="4" hidden="1" customWidth="1"/>
    <col min="14" max="14" width="10" style="29" customWidth="1"/>
    <col min="15" max="15" width="6.5" style="3" customWidth="1"/>
    <col min="16" max="16" width="5.75" style="3" customWidth="1"/>
    <col min="17" max="17" width="11.375" style="59" customWidth="1"/>
    <col min="18" max="16384" width="9" style="3"/>
  </cols>
  <sheetData>
    <row r="1" spans="1:19" ht="16.5" customHeight="1" x14ac:dyDescent="0.25">
      <c r="A1" s="1" t="s">
        <v>29</v>
      </c>
      <c r="H1" s="5" t="s">
        <v>0</v>
      </c>
      <c r="I1" s="5"/>
      <c r="J1" s="5"/>
      <c r="K1" s="5"/>
      <c r="L1" s="5"/>
      <c r="M1" s="5"/>
      <c r="N1" s="28"/>
      <c r="O1" s="5"/>
      <c r="P1" s="5"/>
      <c r="Q1" s="58"/>
    </row>
    <row r="2" spans="1:19" ht="16.5" customHeight="1" x14ac:dyDescent="0.25">
      <c r="A2" s="5" t="s">
        <v>51</v>
      </c>
      <c r="H2" s="5" t="s">
        <v>48</v>
      </c>
      <c r="I2" s="5"/>
      <c r="J2" s="5"/>
      <c r="K2" s="5"/>
      <c r="L2" s="5"/>
      <c r="M2" s="5"/>
      <c r="N2" s="28"/>
      <c r="O2" s="5"/>
      <c r="P2" s="5"/>
      <c r="Q2" s="58"/>
    </row>
    <row r="3" spans="1:19" ht="16.5" customHeight="1" x14ac:dyDescent="0.25">
      <c r="A3" s="5" t="s">
        <v>52</v>
      </c>
      <c r="K3" s="1"/>
    </row>
    <row r="4" spans="1:19" x14ac:dyDescent="0.25">
      <c r="H4" s="20" t="s">
        <v>61</v>
      </c>
      <c r="I4" s="20"/>
      <c r="J4" s="20"/>
      <c r="K4" s="20"/>
      <c r="L4" s="20"/>
      <c r="M4" s="20"/>
      <c r="N4" s="30"/>
      <c r="O4" s="20"/>
      <c r="P4" s="20"/>
      <c r="Q4" s="60"/>
    </row>
    <row r="5" spans="1:19" ht="24" customHeight="1" x14ac:dyDescent="0.25"/>
    <row r="6" spans="1:19" ht="18.75" x14ac:dyDescent="0.25">
      <c r="A6" s="50" t="s">
        <v>50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</row>
    <row r="8" spans="1:19" s="19" customFormat="1" ht="64.5" customHeight="1" x14ac:dyDescent="0.25">
      <c r="A8" s="24" t="s">
        <v>49</v>
      </c>
      <c r="B8" s="21" t="s">
        <v>36</v>
      </c>
      <c r="C8" s="24" t="s">
        <v>2</v>
      </c>
      <c r="D8" s="21" t="s">
        <v>69</v>
      </c>
      <c r="E8" s="21" t="s">
        <v>46</v>
      </c>
      <c r="F8" s="21" t="s">
        <v>47</v>
      </c>
      <c r="G8" s="21" t="s">
        <v>32</v>
      </c>
      <c r="H8" s="24" t="s">
        <v>3</v>
      </c>
      <c r="I8" s="21" t="s">
        <v>69</v>
      </c>
      <c r="J8" s="21" t="s">
        <v>70</v>
      </c>
      <c r="K8" s="21" t="s">
        <v>71</v>
      </c>
      <c r="L8" s="24"/>
      <c r="M8" s="21"/>
      <c r="N8" s="62" t="s">
        <v>63</v>
      </c>
      <c r="O8" s="63"/>
      <c r="P8" s="64"/>
      <c r="Q8" s="65" t="s">
        <v>72</v>
      </c>
      <c r="R8" s="66"/>
      <c r="S8" s="66"/>
    </row>
    <row r="9" spans="1:19" s="10" customFormat="1" ht="33.950000000000003" customHeight="1" x14ac:dyDescent="0.25">
      <c r="A9" s="49" t="s">
        <v>33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0">
        <f>N10+N11+N12+N13+N14+N15+N16+N17</f>
        <v>371</v>
      </c>
      <c r="O9" s="12">
        <f>O10+O11+O12+O13+O14+O15+O16+O17</f>
        <v>8</v>
      </c>
      <c r="P9" s="12"/>
      <c r="Q9" s="40">
        <f>Q10+Q11+Q12+Q13+Q14+Q15+Q16+Q17</f>
        <v>443</v>
      </c>
      <c r="R9" s="12">
        <f>R10+R11+R12+R13+R14+R15+R16+R17</f>
        <v>11</v>
      </c>
      <c r="S9" s="12"/>
    </row>
    <row r="10" spans="1:19" s="8" customFormat="1" ht="44.25" customHeight="1" x14ac:dyDescent="0.25">
      <c r="A10" s="6">
        <v>1</v>
      </c>
      <c r="B10" s="6">
        <v>5480205</v>
      </c>
      <c r="C10" s="7" t="s">
        <v>41</v>
      </c>
      <c r="D10" s="6">
        <v>50</v>
      </c>
      <c r="E10" s="6">
        <v>1</v>
      </c>
      <c r="F10" s="6"/>
      <c r="G10" s="6">
        <v>6480205</v>
      </c>
      <c r="H10" s="7" t="s">
        <v>41</v>
      </c>
      <c r="I10" s="6">
        <v>58</v>
      </c>
      <c r="J10" s="6">
        <v>1</v>
      </c>
      <c r="K10" s="51"/>
      <c r="L10" s="6" t="s">
        <v>37</v>
      </c>
      <c r="M10" s="6"/>
      <c r="N10" s="32">
        <v>32</v>
      </c>
      <c r="O10" s="12">
        <v>1</v>
      </c>
      <c r="P10" s="12" t="s">
        <v>62</v>
      </c>
      <c r="Q10" s="32">
        <v>69</v>
      </c>
      <c r="R10" s="12">
        <v>2</v>
      </c>
      <c r="S10" s="12" t="s">
        <v>62</v>
      </c>
    </row>
    <row r="11" spans="1:19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/>
      <c r="G11" s="6">
        <v>6480214</v>
      </c>
      <c r="H11" s="7" t="s">
        <v>5</v>
      </c>
      <c r="I11" s="6">
        <v>58</v>
      </c>
      <c r="J11" s="6">
        <v>1</v>
      </c>
      <c r="K11" s="51"/>
      <c r="L11" s="6" t="s">
        <v>37</v>
      </c>
      <c r="M11" s="6"/>
      <c r="N11" s="32">
        <v>0</v>
      </c>
      <c r="Q11" s="32">
        <v>41</v>
      </c>
      <c r="R11" s="12">
        <v>1</v>
      </c>
      <c r="S11" s="12" t="s">
        <v>62</v>
      </c>
    </row>
    <row r="12" spans="1:19" s="8" customFormat="1" ht="43.5" customHeight="1" x14ac:dyDescent="0.25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/>
      <c r="G12" s="6">
        <v>6480105</v>
      </c>
      <c r="H12" s="9" t="s">
        <v>42</v>
      </c>
      <c r="I12" s="6">
        <v>116</v>
      </c>
      <c r="J12" s="6">
        <v>2</v>
      </c>
      <c r="K12" s="51"/>
      <c r="L12" s="6" t="s">
        <v>37</v>
      </c>
      <c r="M12" s="6"/>
      <c r="N12" s="33">
        <v>78</v>
      </c>
      <c r="O12" s="12">
        <v>2</v>
      </c>
      <c r="P12" s="12" t="s">
        <v>62</v>
      </c>
      <c r="Q12" s="33">
        <v>68</v>
      </c>
      <c r="R12" s="12">
        <v>2</v>
      </c>
      <c r="S12" s="12" t="s">
        <v>62</v>
      </c>
    </row>
    <row r="13" spans="1:19" s="8" customFormat="1" ht="33" customHeight="1" x14ac:dyDescent="0.25">
      <c r="A13" s="6">
        <v>4</v>
      </c>
      <c r="B13" s="6">
        <v>5480207</v>
      </c>
      <c r="C13" s="9" t="s">
        <v>40</v>
      </c>
      <c r="D13" s="6">
        <v>50</v>
      </c>
      <c r="E13" s="6">
        <v>1</v>
      </c>
      <c r="F13" s="6"/>
      <c r="G13" s="6">
        <v>6480207</v>
      </c>
      <c r="H13" s="9" t="s">
        <v>40</v>
      </c>
      <c r="I13" s="6">
        <v>116</v>
      </c>
      <c r="J13" s="6">
        <v>2</v>
      </c>
      <c r="K13" s="51"/>
      <c r="L13" s="6" t="s">
        <v>37</v>
      </c>
      <c r="M13" s="6"/>
      <c r="N13" s="32">
        <v>112</v>
      </c>
      <c r="O13" s="12">
        <v>2</v>
      </c>
      <c r="P13" s="12" t="s">
        <v>62</v>
      </c>
      <c r="Q13" s="32">
        <v>83</v>
      </c>
      <c r="R13" s="12">
        <v>2</v>
      </c>
      <c r="S13" s="12" t="s">
        <v>62</v>
      </c>
    </row>
    <row r="14" spans="1:19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/>
      <c r="G14" s="6">
        <v>6480216</v>
      </c>
      <c r="H14" s="7" t="s">
        <v>6</v>
      </c>
      <c r="I14" s="6">
        <v>58</v>
      </c>
      <c r="J14" s="6">
        <v>1</v>
      </c>
      <c r="K14" s="51"/>
      <c r="L14" s="6" t="s">
        <v>37</v>
      </c>
      <c r="M14" s="6"/>
      <c r="N14" s="32">
        <v>0</v>
      </c>
      <c r="Q14" s="32">
        <v>38</v>
      </c>
      <c r="R14" s="12">
        <v>1</v>
      </c>
      <c r="S14" s="12" t="s">
        <v>62</v>
      </c>
    </row>
    <row r="15" spans="1:19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/>
      <c r="G15" s="6">
        <v>6480209</v>
      </c>
      <c r="H15" s="7" t="s">
        <v>4</v>
      </c>
      <c r="I15" s="6">
        <v>58</v>
      </c>
      <c r="J15" s="6">
        <v>1</v>
      </c>
      <c r="K15" s="51"/>
      <c r="L15" s="6"/>
      <c r="M15" s="6"/>
      <c r="N15" s="32">
        <v>64</v>
      </c>
      <c r="O15" s="12">
        <v>1</v>
      </c>
      <c r="P15" s="12" t="s">
        <v>62</v>
      </c>
      <c r="Q15" s="32">
        <v>60</v>
      </c>
      <c r="R15" s="12">
        <v>1</v>
      </c>
      <c r="S15" s="12" t="s">
        <v>62</v>
      </c>
    </row>
    <row r="16" spans="1:19" s="8" customFormat="1" ht="33" customHeight="1" x14ac:dyDescent="0.25">
      <c r="A16" s="6">
        <v>7</v>
      </c>
      <c r="B16" s="6"/>
      <c r="C16" s="7" t="s">
        <v>53</v>
      </c>
      <c r="D16" s="6">
        <v>50</v>
      </c>
      <c r="E16" s="6">
        <v>1</v>
      </c>
      <c r="F16" s="6"/>
      <c r="G16" s="6"/>
      <c r="H16" s="7" t="s">
        <v>53</v>
      </c>
      <c r="I16" s="6">
        <v>58</v>
      </c>
      <c r="J16" s="6">
        <v>1</v>
      </c>
      <c r="K16" s="51"/>
      <c r="L16" s="6"/>
      <c r="M16" s="6"/>
      <c r="N16" s="32">
        <v>69</v>
      </c>
      <c r="O16" s="12">
        <v>1</v>
      </c>
      <c r="P16" s="12" t="s">
        <v>62</v>
      </c>
      <c r="Q16" s="32">
        <v>84</v>
      </c>
      <c r="R16" s="12">
        <v>2</v>
      </c>
      <c r="S16" s="12" t="s">
        <v>62</v>
      </c>
    </row>
    <row r="17" spans="1:91" s="8" customFormat="1" ht="33" customHeight="1" x14ac:dyDescent="0.25">
      <c r="A17" s="6">
        <v>8</v>
      </c>
      <c r="B17" s="6">
        <v>5480209</v>
      </c>
      <c r="C17" s="7" t="s">
        <v>55</v>
      </c>
      <c r="D17" s="6">
        <v>50</v>
      </c>
      <c r="E17" s="6">
        <v>1</v>
      </c>
      <c r="F17" s="6"/>
      <c r="G17" s="6">
        <v>6480209</v>
      </c>
      <c r="H17" s="7" t="s">
        <v>55</v>
      </c>
      <c r="I17" s="6">
        <v>58</v>
      </c>
      <c r="J17" s="6">
        <v>1</v>
      </c>
      <c r="K17" s="51"/>
      <c r="L17" s="6" t="s">
        <v>37</v>
      </c>
      <c r="M17" s="6"/>
      <c r="N17" s="32">
        <v>16</v>
      </c>
      <c r="O17" s="12">
        <v>1</v>
      </c>
      <c r="P17" s="12" t="s">
        <v>62</v>
      </c>
      <c r="Q17" s="32">
        <v>0</v>
      </c>
      <c r="R17" s="12"/>
      <c r="S17" s="12"/>
    </row>
    <row r="18" spans="1:91" s="19" customFormat="1" ht="33" customHeight="1" x14ac:dyDescent="0.25">
      <c r="A18" s="24"/>
      <c r="B18" s="24"/>
      <c r="C18" s="24" t="s">
        <v>44</v>
      </c>
      <c r="D18" s="24">
        <f>SUM(D10:D17)</f>
        <v>400</v>
      </c>
      <c r="E18" s="24">
        <f>SUM(E10:E17)</f>
        <v>8</v>
      </c>
      <c r="F18" s="24"/>
      <c r="G18" s="24">
        <f t="shared" ref="F18:J18" si="0">SUM(G10:G17)</f>
        <v>45361365</v>
      </c>
      <c r="H18" s="24"/>
      <c r="I18" s="24">
        <f t="shared" si="0"/>
        <v>580</v>
      </c>
      <c r="J18" s="24">
        <f t="shared" si="0"/>
        <v>10</v>
      </c>
      <c r="K18" s="21"/>
      <c r="L18" s="24"/>
      <c r="M18" s="24"/>
    </row>
    <row r="19" spans="1:91" s="10" customFormat="1" ht="28.5" customHeight="1" x14ac:dyDescent="0.25">
      <c r="A19" s="49" t="s">
        <v>34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6"/>
      <c r="P19" s="19"/>
      <c r="Q19" s="26"/>
      <c r="S19" s="19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</row>
    <row r="20" spans="1:91" s="12" customFormat="1" ht="28.5" customHeight="1" x14ac:dyDescent="0.25">
      <c r="A20" s="23">
        <v>1</v>
      </c>
      <c r="B20" s="23">
        <v>5220206</v>
      </c>
      <c r="C20" s="13" t="s">
        <v>7</v>
      </c>
      <c r="D20" s="23">
        <v>100</v>
      </c>
      <c r="E20" s="23">
        <v>2</v>
      </c>
      <c r="F20" s="23"/>
      <c r="G20" s="23">
        <v>6220206</v>
      </c>
      <c r="H20" s="13" t="s">
        <v>7</v>
      </c>
      <c r="I20" s="23">
        <v>100</v>
      </c>
      <c r="J20" s="23">
        <v>2</v>
      </c>
      <c r="K20" s="13"/>
      <c r="L20" s="23" t="s">
        <v>37</v>
      </c>
      <c r="M20" s="23"/>
      <c r="N20" s="37">
        <v>95</v>
      </c>
      <c r="O20" s="12">
        <v>2</v>
      </c>
      <c r="P20" s="12" t="s">
        <v>62</v>
      </c>
      <c r="Q20" s="37">
        <v>160</v>
      </c>
      <c r="R20" s="12">
        <v>3</v>
      </c>
      <c r="S20" s="12" t="s">
        <v>62</v>
      </c>
    </row>
    <row r="21" spans="1:91" s="10" customFormat="1" ht="27" customHeight="1" x14ac:dyDescent="0.25">
      <c r="A21" s="49" t="s">
        <v>35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38">
        <v>195</v>
      </c>
      <c r="O21" s="12">
        <f>O22+O23+O24+O25</f>
        <v>4</v>
      </c>
      <c r="P21" s="12"/>
      <c r="Q21" s="38">
        <f>Q22+Q23+Q24+Q25</f>
        <v>186</v>
      </c>
      <c r="R21" s="12">
        <f>R22+R23+R24</f>
        <v>4</v>
      </c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</row>
    <row r="22" spans="1:91" s="12" customFormat="1" ht="33" customHeight="1" x14ac:dyDescent="0.25">
      <c r="A22" s="23">
        <v>1</v>
      </c>
      <c r="B22" s="23">
        <v>5340201</v>
      </c>
      <c r="C22" s="13" t="s">
        <v>8</v>
      </c>
      <c r="D22" s="23">
        <v>50</v>
      </c>
      <c r="E22" s="23">
        <v>1</v>
      </c>
      <c r="F22" s="23"/>
      <c r="G22" s="23">
        <v>6340201</v>
      </c>
      <c r="H22" s="13" t="s">
        <v>8</v>
      </c>
      <c r="I22" s="23">
        <v>58</v>
      </c>
      <c r="J22" s="23">
        <v>1</v>
      </c>
      <c r="K22" s="51"/>
      <c r="L22" s="24" t="s">
        <v>37</v>
      </c>
      <c r="M22" s="24"/>
      <c r="N22" s="31">
        <v>0</v>
      </c>
      <c r="O22" s="10"/>
      <c r="P22" s="10"/>
      <c r="Q22" s="37">
        <v>19</v>
      </c>
      <c r="R22" s="12">
        <v>1</v>
      </c>
      <c r="S22" s="12" t="s">
        <v>62</v>
      </c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</row>
    <row r="23" spans="1:91" s="12" customFormat="1" ht="27" customHeight="1" x14ac:dyDescent="0.25">
      <c r="A23" s="23">
        <v>2</v>
      </c>
      <c r="B23" s="23">
        <v>5340302</v>
      </c>
      <c r="C23" s="13" t="s">
        <v>9</v>
      </c>
      <c r="D23" s="23">
        <v>50</v>
      </c>
      <c r="E23" s="23">
        <v>1</v>
      </c>
      <c r="F23" s="23"/>
      <c r="G23" s="23">
        <v>6340302</v>
      </c>
      <c r="H23" s="13" t="s">
        <v>9</v>
      </c>
      <c r="I23" s="23">
        <v>116</v>
      </c>
      <c r="J23" s="23">
        <v>2</v>
      </c>
      <c r="K23" s="52"/>
      <c r="L23" s="24" t="s">
        <v>37</v>
      </c>
      <c r="M23" s="24"/>
      <c r="N23" s="31">
        <v>100</v>
      </c>
      <c r="O23" s="12">
        <v>2</v>
      </c>
      <c r="P23" s="12" t="s">
        <v>62</v>
      </c>
      <c r="Q23" s="31">
        <v>69</v>
      </c>
      <c r="R23" s="12">
        <v>1</v>
      </c>
      <c r="S23" s="12" t="s">
        <v>62</v>
      </c>
    </row>
    <row r="24" spans="1:91" s="12" customFormat="1" ht="33" customHeight="1" x14ac:dyDescent="0.25">
      <c r="A24" s="23">
        <v>3</v>
      </c>
      <c r="B24" s="23">
        <v>5340417</v>
      </c>
      <c r="C24" s="14" t="s">
        <v>10</v>
      </c>
      <c r="D24" s="23">
        <v>50</v>
      </c>
      <c r="E24" s="23">
        <v>1</v>
      </c>
      <c r="F24" s="23"/>
      <c r="G24" s="23">
        <v>6340417</v>
      </c>
      <c r="H24" s="14" t="s">
        <v>10</v>
      </c>
      <c r="I24" s="23">
        <v>116</v>
      </c>
      <c r="J24" s="23">
        <v>2</v>
      </c>
      <c r="K24" s="52"/>
      <c r="L24" s="24" t="s">
        <v>37</v>
      </c>
      <c r="M24" s="24"/>
      <c r="N24" s="31">
        <v>95</v>
      </c>
      <c r="O24" s="12">
        <v>2</v>
      </c>
      <c r="P24" s="12" t="s">
        <v>62</v>
      </c>
      <c r="Q24" s="31">
        <v>98</v>
      </c>
      <c r="R24" s="12">
        <v>2</v>
      </c>
      <c r="S24" s="12" t="s">
        <v>62</v>
      </c>
    </row>
    <row r="25" spans="1:91" s="12" customFormat="1" ht="33" customHeight="1" x14ac:dyDescent="0.25">
      <c r="A25" s="23">
        <v>4</v>
      </c>
      <c r="B25" s="23"/>
      <c r="C25" s="14" t="s">
        <v>54</v>
      </c>
      <c r="D25" s="23">
        <v>50</v>
      </c>
      <c r="E25" s="23">
        <v>1</v>
      </c>
      <c r="F25" s="23"/>
      <c r="G25" s="23"/>
      <c r="H25" s="14" t="s">
        <v>54</v>
      </c>
      <c r="I25" s="23">
        <v>58</v>
      </c>
      <c r="J25" s="23">
        <v>1</v>
      </c>
      <c r="K25" s="23"/>
      <c r="L25" s="24"/>
      <c r="M25" s="24"/>
      <c r="N25" s="31">
        <v>0</v>
      </c>
      <c r="O25" s="10"/>
      <c r="P25" s="10"/>
      <c r="Q25" s="31">
        <v>0</v>
      </c>
      <c r="R25" s="10"/>
      <c r="S25" s="10"/>
    </row>
    <row r="26" spans="1:91" s="12" customFormat="1" ht="25.5" customHeight="1" x14ac:dyDescent="0.25">
      <c r="A26" s="23"/>
      <c r="B26" s="23"/>
      <c r="C26" s="24" t="s">
        <v>44</v>
      </c>
      <c r="D26" s="24">
        <f>SUM(D22:D25)</f>
        <v>200</v>
      </c>
      <c r="E26" s="24">
        <f>SUM(E22:E25)</f>
        <v>4</v>
      </c>
      <c r="F26" s="24"/>
      <c r="G26" s="24">
        <f>SUM(G22:G24)</f>
        <v>19020920</v>
      </c>
      <c r="H26" s="24"/>
      <c r="I26" s="24">
        <f>SUM(I22:I25)</f>
        <v>348</v>
      </c>
      <c r="J26" s="24">
        <f>SUM(J22:J25)</f>
        <v>6</v>
      </c>
      <c r="K26" s="23"/>
      <c r="L26" s="23"/>
      <c r="M26" s="23"/>
      <c r="N26" s="42"/>
      <c r="Q26" s="42"/>
    </row>
    <row r="27" spans="1:91" s="10" customFormat="1" ht="27.75" customHeight="1" x14ac:dyDescent="0.25">
      <c r="A27" s="11"/>
      <c r="B27" s="49" t="s">
        <v>64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39">
        <f>N29+N30+N31+N32</f>
        <v>677</v>
      </c>
      <c r="O27" s="10">
        <f>O29+O30+O31+O32</f>
        <v>13</v>
      </c>
      <c r="Q27" s="39">
        <f>Q28+Q29+Q30+Q31</f>
        <v>111</v>
      </c>
      <c r="R27" s="10">
        <f>R28+R29</f>
        <v>3</v>
      </c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</row>
    <row r="28" spans="1:91" s="12" customFormat="1" ht="27" customHeight="1" x14ac:dyDescent="0.25">
      <c r="A28" s="23">
        <v>1</v>
      </c>
      <c r="B28" s="23">
        <v>5510217</v>
      </c>
      <c r="C28" s="13" t="s">
        <v>56</v>
      </c>
      <c r="D28" s="23">
        <v>50</v>
      </c>
      <c r="E28" s="23">
        <v>1</v>
      </c>
      <c r="F28" s="47"/>
      <c r="G28" s="23"/>
      <c r="H28" s="23"/>
      <c r="I28" s="23"/>
      <c r="J28" s="23"/>
      <c r="K28" s="51"/>
      <c r="L28" s="23" t="s">
        <v>37</v>
      </c>
      <c r="M28" s="23"/>
      <c r="N28" s="34"/>
      <c r="Q28" s="34">
        <v>38</v>
      </c>
      <c r="R28" s="12">
        <v>1</v>
      </c>
      <c r="S28" s="12" t="s">
        <v>62</v>
      </c>
    </row>
    <row r="29" spans="1:91" s="12" customFormat="1" ht="28.5" customHeight="1" x14ac:dyDescent="0.25">
      <c r="A29" s="23">
        <v>2</v>
      </c>
      <c r="B29" s="23">
        <v>5510201</v>
      </c>
      <c r="C29" s="13" t="s">
        <v>11</v>
      </c>
      <c r="D29" s="23">
        <v>100</v>
      </c>
      <c r="E29" s="23">
        <v>2</v>
      </c>
      <c r="F29" s="47"/>
      <c r="G29" s="23">
        <v>6510201</v>
      </c>
      <c r="H29" s="13" t="s">
        <v>11</v>
      </c>
      <c r="I29" s="27">
        <v>230</v>
      </c>
      <c r="J29" s="27">
        <v>4</v>
      </c>
      <c r="K29" s="51"/>
      <c r="L29" s="23" t="s">
        <v>37</v>
      </c>
      <c r="M29" s="23"/>
      <c r="N29" s="34">
        <v>521</v>
      </c>
      <c r="O29" s="12">
        <v>9</v>
      </c>
      <c r="P29" s="12" t="s">
        <v>62</v>
      </c>
      <c r="Q29" s="34">
        <v>73</v>
      </c>
      <c r="R29" s="12">
        <v>2</v>
      </c>
      <c r="S29" s="12" t="s">
        <v>62</v>
      </c>
    </row>
    <row r="30" spans="1:91" s="12" customFormat="1" ht="29.25" customHeight="1" x14ac:dyDescent="0.25">
      <c r="A30" s="23">
        <v>3</v>
      </c>
      <c r="B30" s="23">
        <v>5510212</v>
      </c>
      <c r="C30" s="13" t="s">
        <v>12</v>
      </c>
      <c r="D30" s="23">
        <v>50</v>
      </c>
      <c r="E30" s="23">
        <v>1</v>
      </c>
      <c r="F30" s="47"/>
      <c r="G30" s="23">
        <v>6510212</v>
      </c>
      <c r="H30" s="13" t="s">
        <v>13</v>
      </c>
      <c r="I30" s="23">
        <v>116</v>
      </c>
      <c r="J30" s="23">
        <v>2</v>
      </c>
      <c r="K30" s="51"/>
      <c r="L30" s="23" t="s">
        <v>37</v>
      </c>
      <c r="M30" s="23"/>
      <c r="N30" s="34">
        <v>78</v>
      </c>
      <c r="O30" s="12">
        <v>2</v>
      </c>
      <c r="P30" s="12" t="s">
        <v>62</v>
      </c>
      <c r="Q30" s="34">
        <v>0</v>
      </c>
      <c r="S30" s="12" t="s">
        <v>62</v>
      </c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91" s="12" customFormat="1" ht="33" customHeight="1" x14ac:dyDescent="0.25">
      <c r="A31" s="23">
        <v>4</v>
      </c>
      <c r="B31" s="23">
        <v>5520155</v>
      </c>
      <c r="C31" s="14" t="s">
        <v>15</v>
      </c>
      <c r="D31" s="23">
        <v>50</v>
      </c>
      <c r="E31" s="23">
        <v>1</v>
      </c>
      <c r="F31" s="47"/>
      <c r="G31" s="23">
        <v>6520155</v>
      </c>
      <c r="H31" s="14" t="s">
        <v>15</v>
      </c>
      <c r="I31" s="23">
        <v>58</v>
      </c>
      <c r="J31" s="23">
        <v>1</v>
      </c>
      <c r="K31" s="51"/>
      <c r="L31" s="23" t="s">
        <v>37</v>
      </c>
      <c r="M31" s="23"/>
      <c r="N31" s="34">
        <v>38</v>
      </c>
      <c r="O31" s="12">
        <v>1</v>
      </c>
      <c r="P31" s="12" t="s">
        <v>62</v>
      </c>
      <c r="Q31" s="34">
        <v>0</v>
      </c>
      <c r="S31" s="12" t="s">
        <v>62</v>
      </c>
    </row>
    <row r="32" spans="1:91" s="12" customFormat="1" ht="33" customHeight="1" x14ac:dyDescent="0.25">
      <c r="A32" s="23">
        <v>5</v>
      </c>
      <c r="B32" s="23">
        <v>5520121</v>
      </c>
      <c r="C32" s="13" t="s">
        <v>14</v>
      </c>
      <c r="D32" s="23">
        <v>50</v>
      </c>
      <c r="E32" s="23">
        <v>1</v>
      </c>
      <c r="F32" s="48"/>
      <c r="G32" s="23">
        <v>6520121</v>
      </c>
      <c r="H32" s="13" t="s">
        <v>14</v>
      </c>
      <c r="I32" s="23">
        <v>58</v>
      </c>
      <c r="J32" s="23">
        <v>1</v>
      </c>
      <c r="K32" s="51"/>
      <c r="L32" s="23" t="s">
        <v>37</v>
      </c>
      <c r="M32" s="23"/>
      <c r="N32" s="34">
        <v>40</v>
      </c>
      <c r="O32" s="12">
        <v>1</v>
      </c>
      <c r="P32" s="12" t="s">
        <v>62</v>
      </c>
      <c r="Q32" s="34"/>
      <c r="S32" s="12" t="s">
        <v>62</v>
      </c>
    </row>
    <row r="33" spans="1:91" s="12" customFormat="1" ht="33" customHeight="1" x14ac:dyDescent="0.25">
      <c r="A33" s="23"/>
      <c r="B33" s="23"/>
      <c r="C33" s="24" t="s">
        <v>44</v>
      </c>
      <c r="D33" s="24">
        <f>SUM(D28:D32)</f>
        <v>300</v>
      </c>
      <c r="E33" s="24">
        <f>SUM(E28:E32)</f>
        <v>6</v>
      </c>
      <c r="F33" s="24"/>
      <c r="G33" s="24">
        <f>SUM(G28:G32)</f>
        <v>26060689</v>
      </c>
      <c r="H33" s="24"/>
      <c r="I33" s="24">
        <f>SUM(I28:I32)</f>
        <v>462</v>
      </c>
      <c r="J33" s="24">
        <f>SUM(J28:J32)</f>
        <v>8</v>
      </c>
      <c r="K33" s="22"/>
      <c r="L33" s="23"/>
      <c r="M33" s="23"/>
      <c r="N33" s="34"/>
      <c r="Q33" s="34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91" s="10" customFormat="1" ht="29.25" customHeight="1" x14ac:dyDescent="0.25">
      <c r="A34" s="49" t="s">
        <v>65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31"/>
      <c r="Q34" s="31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</row>
    <row r="35" spans="1:91" s="12" customFormat="1" ht="33" customHeight="1" x14ac:dyDescent="0.25">
      <c r="A35" s="23">
        <v>1</v>
      </c>
      <c r="B35" s="23">
        <v>5510216</v>
      </c>
      <c r="C35" s="13" t="s">
        <v>16</v>
      </c>
      <c r="D35" s="23">
        <v>250</v>
      </c>
      <c r="E35" s="23">
        <v>5</v>
      </c>
      <c r="F35" s="23"/>
      <c r="G35" s="23">
        <v>6510216</v>
      </c>
      <c r="H35" s="13" t="s">
        <v>16</v>
      </c>
      <c r="I35" s="23">
        <v>1100</v>
      </c>
      <c r="J35" s="23">
        <v>19</v>
      </c>
      <c r="K35" s="22"/>
      <c r="L35" s="23" t="s">
        <v>37</v>
      </c>
      <c r="M35" s="23"/>
      <c r="N35" s="37">
        <v>1108</v>
      </c>
      <c r="O35" s="12">
        <v>19</v>
      </c>
      <c r="P35" s="12" t="s">
        <v>62</v>
      </c>
      <c r="Q35" s="37">
        <v>305</v>
      </c>
      <c r="R35" s="12">
        <v>6</v>
      </c>
      <c r="S35" s="12" t="s">
        <v>62</v>
      </c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</row>
    <row r="36" spans="1:91" s="12" customFormat="1" ht="33" customHeight="1" x14ac:dyDescent="0.25">
      <c r="A36" s="23"/>
      <c r="B36" s="23"/>
      <c r="C36" s="24" t="s">
        <v>44</v>
      </c>
      <c r="D36" s="24">
        <f>SUM(D35:D35)</f>
        <v>250</v>
      </c>
      <c r="E36" s="24">
        <f>SUM(E35:E35)</f>
        <v>5</v>
      </c>
      <c r="F36" s="24"/>
      <c r="G36" s="24">
        <f>SUM(G35:G35)</f>
        <v>6510216</v>
      </c>
      <c r="H36" s="24"/>
      <c r="I36" s="24">
        <f>SUM(I35:I35)</f>
        <v>1100</v>
      </c>
      <c r="J36" s="24">
        <f>SUM(J35:J35)</f>
        <v>19</v>
      </c>
      <c r="K36" s="23"/>
      <c r="L36" s="23"/>
      <c r="M36" s="23"/>
      <c r="N36" s="34"/>
      <c r="Q36" s="34"/>
    </row>
    <row r="37" spans="1:91" s="10" customFormat="1" ht="33" customHeight="1" x14ac:dyDescent="0.25">
      <c r="A37" s="49" t="s">
        <v>66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1">
        <f>N38+N39+N40</f>
        <v>345</v>
      </c>
      <c r="O37" s="10">
        <f>O38+O39+O40+O41</f>
        <v>6</v>
      </c>
      <c r="Q37" s="41">
        <f>Q38+Q39+Q40</f>
        <v>159</v>
      </c>
      <c r="R37" s="10">
        <f>R38+R39+R40+R41</f>
        <v>3</v>
      </c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2" customFormat="1" ht="33" customHeight="1" x14ac:dyDescent="0.25">
      <c r="A38" s="23">
        <v>1</v>
      </c>
      <c r="B38" s="23">
        <v>5510211</v>
      </c>
      <c r="C38" s="13" t="s">
        <v>17</v>
      </c>
      <c r="D38" s="23">
        <v>50</v>
      </c>
      <c r="E38" s="23">
        <v>1</v>
      </c>
      <c r="F38" s="47"/>
      <c r="G38" s="23">
        <v>6510211</v>
      </c>
      <c r="H38" s="13" t="s">
        <v>17</v>
      </c>
      <c r="I38" s="23">
        <v>58</v>
      </c>
      <c r="J38" s="23">
        <v>1</v>
      </c>
      <c r="K38" s="51"/>
      <c r="L38" s="23" t="s">
        <v>37</v>
      </c>
      <c r="M38" s="23"/>
      <c r="N38" s="34">
        <v>66</v>
      </c>
      <c r="O38" s="12">
        <v>1</v>
      </c>
      <c r="P38" s="12" t="s">
        <v>62</v>
      </c>
      <c r="Q38" s="34">
        <v>0</v>
      </c>
      <c r="R38" s="12">
        <v>0</v>
      </c>
      <c r="S38" s="12" t="s">
        <v>62</v>
      </c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91" s="12" customFormat="1" ht="33" customHeight="1" x14ac:dyDescent="0.25">
      <c r="A39" s="23">
        <v>2</v>
      </c>
      <c r="B39" s="23">
        <v>5520205</v>
      </c>
      <c r="C39" s="14" t="s">
        <v>19</v>
      </c>
      <c r="D39" s="23">
        <v>50</v>
      </c>
      <c r="E39" s="23">
        <v>1</v>
      </c>
      <c r="F39" s="47"/>
      <c r="G39" s="23">
        <v>6520205</v>
      </c>
      <c r="H39" s="14" t="s">
        <v>19</v>
      </c>
      <c r="I39" s="27">
        <v>116</v>
      </c>
      <c r="J39" s="27">
        <v>2</v>
      </c>
      <c r="K39" s="52"/>
      <c r="L39" s="23" t="s">
        <v>37</v>
      </c>
      <c r="M39" s="23"/>
      <c r="N39" s="34">
        <v>106</v>
      </c>
      <c r="O39" s="12">
        <v>2</v>
      </c>
      <c r="P39" s="12" t="s">
        <v>62</v>
      </c>
      <c r="Q39" s="34">
        <v>41</v>
      </c>
      <c r="R39" s="12">
        <v>1</v>
      </c>
      <c r="S39" s="12" t="s">
        <v>62</v>
      </c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</row>
    <row r="40" spans="1:91" s="12" customFormat="1" ht="33" customHeight="1" x14ac:dyDescent="0.25">
      <c r="A40" s="23">
        <v>3</v>
      </c>
      <c r="B40" s="23">
        <v>5520255</v>
      </c>
      <c r="C40" s="14" t="s">
        <v>20</v>
      </c>
      <c r="D40" s="23">
        <v>50</v>
      </c>
      <c r="E40" s="23">
        <v>1</v>
      </c>
      <c r="F40" s="47"/>
      <c r="G40" s="23">
        <v>6520255</v>
      </c>
      <c r="H40" s="14" t="s">
        <v>20</v>
      </c>
      <c r="I40" s="27">
        <v>174</v>
      </c>
      <c r="J40" s="27">
        <v>3</v>
      </c>
      <c r="K40" s="52"/>
      <c r="L40" s="23" t="s">
        <v>37</v>
      </c>
      <c r="M40" s="23"/>
      <c r="N40" s="34">
        <v>173</v>
      </c>
      <c r="O40" s="12">
        <v>3</v>
      </c>
      <c r="P40" s="12" t="s">
        <v>62</v>
      </c>
      <c r="Q40" s="34">
        <v>118</v>
      </c>
      <c r="R40" s="12">
        <v>2</v>
      </c>
      <c r="S40" s="12" t="s">
        <v>62</v>
      </c>
    </row>
    <row r="41" spans="1:91" s="12" customFormat="1" ht="33" customHeight="1" x14ac:dyDescent="0.25">
      <c r="A41" s="23">
        <v>4</v>
      </c>
      <c r="B41" s="23">
        <v>5520114</v>
      </c>
      <c r="C41" s="13" t="s">
        <v>18</v>
      </c>
      <c r="D41" s="23">
        <v>50</v>
      </c>
      <c r="E41" s="23">
        <v>1</v>
      </c>
      <c r="F41" s="47"/>
      <c r="G41" s="23">
        <v>6520114</v>
      </c>
      <c r="H41" s="13" t="s">
        <v>18</v>
      </c>
      <c r="I41" s="23">
        <v>50</v>
      </c>
      <c r="J41" s="23">
        <v>1</v>
      </c>
      <c r="K41" s="52"/>
      <c r="L41" s="23" t="s">
        <v>37</v>
      </c>
      <c r="M41" s="23"/>
      <c r="N41" s="34">
        <v>0</v>
      </c>
      <c r="Q41" s="34">
        <v>0</v>
      </c>
    </row>
    <row r="42" spans="1:91" s="12" customFormat="1" ht="33" customHeight="1" x14ac:dyDescent="0.25">
      <c r="A42" s="23"/>
      <c r="B42" s="23"/>
      <c r="C42" s="24" t="s">
        <v>44</v>
      </c>
      <c r="D42" s="24">
        <f>SUM(D38:D41)</f>
        <v>200</v>
      </c>
      <c r="E42" s="24">
        <f>SUM(E38:E41)</f>
        <v>4</v>
      </c>
      <c r="F42" s="48"/>
      <c r="G42" s="24">
        <f t="shared" ref="G42:J42" si="1">SUM(G38:G41)</f>
        <v>26070785</v>
      </c>
      <c r="H42" s="24"/>
      <c r="I42" s="24">
        <f t="shared" si="1"/>
        <v>398</v>
      </c>
      <c r="J42" s="24">
        <f t="shared" si="1"/>
        <v>7</v>
      </c>
      <c r="K42" s="23"/>
      <c r="L42" s="23"/>
      <c r="M42" s="23"/>
      <c r="N42" s="34"/>
      <c r="Q42" s="34"/>
    </row>
    <row r="43" spans="1:91" s="10" customFormat="1" ht="36.75" customHeight="1" x14ac:dyDescent="0.25">
      <c r="A43" s="11"/>
      <c r="B43" s="49" t="s">
        <v>67</v>
      </c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1">
        <f>N44+N45+N46+N49</f>
        <v>650</v>
      </c>
      <c r="O43" s="10">
        <f>O44+O45+O46+O47+O48+O49</f>
        <v>11</v>
      </c>
      <c r="Q43" s="41">
        <f>Q44+Q45+Q46+Q49</f>
        <v>164</v>
      </c>
      <c r="R43" s="10">
        <f>R44+R45+R46+R47+R48+R49</f>
        <v>4</v>
      </c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</row>
    <row r="44" spans="1:91" s="12" customFormat="1" ht="33" customHeight="1" x14ac:dyDescent="0.25">
      <c r="A44" s="23">
        <v>1</v>
      </c>
      <c r="B44" s="23">
        <v>5510303</v>
      </c>
      <c r="C44" s="14" t="s">
        <v>21</v>
      </c>
      <c r="D44" s="23">
        <v>100</v>
      </c>
      <c r="E44" s="23">
        <v>2</v>
      </c>
      <c r="F44" s="47"/>
      <c r="G44" s="23">
        <v>6510303</v>
      </c>
      <c r="H44" s="14" t="s">
        <v>21</v>
      </c>
      <c r="I44" s="23">
        <v>174</v>
      </c>
      <c r="J44" s="23">
        <v>3</v>
      </c>
      <c r="K44" s="51"/>
      <c r="L44" s="23" t="s">
        <v>37</v>
      </c>
      <c r="M44" s="23"/>
      <c r="N44" s="34">
        <v>195</v>
      </c>
      <c r="O44" s="12">
        <v>3</v>
      </c>
      <c r="P44" s="12" t="s">
        <v>62</v>
      </c>
      <c r="Q44" s="34">
        <v>57</v>
      </c>
      <c r="R44" s="12">
        <v>1</v>
      </c>
      <c r="S44" s="12" t="s">
        <v>62</v>
      </c>
    </row>
    <row r="45" spans="1:91" s="12" customFormat="1" ht="43.5" customHeight="1" x14ac:dyDescent="0.25">
      <c r="A45" s="23">
        <v>2</v>
      </c>
      <c r="B45" s="23">
        <v>5510305</v>
      </c>
      <c r="C45" s="14" t="s">
        <v>30</v>
      </c>
      <c r="D45" s="23">
        <v>50</v>
      </c>
      <c r="E45" s="23">
        <v>1</v>
      </c>
      <c r="F45" s="47"/>
      <c r="G45" s="23">
        <v>6510305</v>
      </c>
      <c r="H45" s="14" t="s">
        <v>31</v>
      </c>
      <c r="I45" s="27">
        <v>116</v>
      </c>
      <c r="J45" s="27">
        <v>2</v>
      </c>
      <c r="K45" s="51"/>
      <c r="L45" s="23" t="s">
        <v>37</v>
      </c>
      <c r="M45" s="23"/>
      <c r="N45" s="34">
        <v>100</v>
      </c>
      <c r="O45" s="12">
        <v>2</v>
      </c>
      <c r="P45" s="12" t="s">
        <v>62</v>
      </c>
      <c r="Q45" s="34">
        <v>0</v>
      </c>
      <c r="R45" s="12">
        <v>0</v>
      </c>
      <c r="S45" s="12" t="s">
        <v>62</v>
      </c>
    </row>
    <row r="46" spans="1:91" s="12" customFormat="1" ht="33" customHeight="1" x14ac:dyDescent="0.25">
      <c r="A46" s="23">
        <v>3</v>
      </c>
      <c r="B46" s="23">
        <v>5510304</v>
      </c>
      <c r="C46" s="14" t="s">
        <v>57</v>
      </c>
      <c r="D46" s="23">
        <v>50</v>
      </c>
      <c r="E46" s="23">
        <v>1</v>
      </c>
      <c r="F46" s="47"/>
      <c r="G46" s="23">
        <v>6510304</v>
      </c>
      <c r="H46" s="14" t="s">
        <v>58</v>
      </c>
      <c r="I46" s="27">
        <v>116</v>
      </c>
      <c r="J46" s="27">
        <v>2</v>
      </c>
      <c r="K46" s="51"/>
      <c r="L46" s="23" t="s">
        <v>37</v>
      </c>
      <c r="M46" s="23"/>
      <c r="N46" s="34">
        <v>110</v>
      </c>
      <c r="O46" s="12">
        <v>2</v>
      </c>
      <c r="P46" s="12" t="s">
        <v>62</v>
      </c>
      <c r="Q46" s="34">
        <v>43</v>
      </c>
      <c r="R46" s="12">
        <v>1</v>
      </c>
      <c r="S46" s="12" t="s">
        <v>62</v>
      </c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91" s="12" customFormat="1" ht="40.5" customHeight="1" x14ac:dyDescent="0.25">
      <c r="A47" s="23">
        <v>4</v>
      </c>
      <c r="B47" s="23">
        <v>5520217</v>
      </c>
      <c r="C47" s="14" t="s">
        <v>22</v>
      </c>
      <c r="D47" s="23">
        <v>50</v>
      </c>
      <c r="E47" s="23">
        <v>1</v>
      </c>
      <c r="F47" s="47"/>
      <c r="G47" s="23">
        <v>6520217</v>
      </c>
      <c r="H47" s="14" t="s">
        <v>22</v>
      </c>
      <c r="I47" s="23">
        <v>50</v>
      </c>
      <c r="J47" s="23">
        <v>1</v>
      </c>
      <c r="K47" s="51"/>
      <c r="L47" s="23" t="s">
        <v>37</v>
      </c>
      <c r="M47" s="23"/>
      <c r="N47" s="34">
        <v>0</v>
      </c>
      <c r="Q47" s="34">
        <v>0</v>
      </c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</row>
    <row r="48" spans="1:91" s="12" customFormat="1" ht="37.5" customHeight="1" x14ac:dyDescent="0.25">
      <c r="A48" s="23">
        <v>5</v>
      </c>
      <c r="B48" s="23">
        <v>5520225</v>
      </c>
      <c r="C48" s="13" t="s">
        <v>23</v>
      </c>
      <c r="D48" s="23">
        <v>50</v>
      </c>
      <c r="E48" s="23">
        <v>1</v>
      </c>
      <c r="F48" s="48"/>
      <c r="G48" s="23">
        <v>6520225</v>
      </c>
      <c r="H48" s="13" t="s">
        <v>23</v>
      </c>
      <c r="I48" s="23">
        <v>50</v>
      </c>
      <c r="J48" s="23">
        <v>1</v>
      </c>
      <c r="K48" s="51"/>
      <c r="L48" s="23" t="s">
        <v>37</v>
      </c>
      <c r="M48" s="23"/>
      <c r="N48" s="34">
        <v>0</v>
      </c>
      <c r="Q48" s="34">
        <v>0</v>
      </c>
    </row>
    <row r="49" spans="1:91" s="12" customFormat="1" ht="37.5" customHeight="1" x14ac:dyDescent="0.25">
      <c r="A49" s="23">
        <v>6</v>
      </c>
      <c r="B49" s="23">
        <v>5520227</v>
      </c>
      <c r="C49" s="13" t="s">
        <v>24</v>
      </c>
      <c r="D49" s="22">
        <v>50</v>
      </c>
      <c r="E49" s="22">
        <v>1</v>
      </c>
      <c r="F49" s="22"/>
      <c r="G49" s="23">
        <v>6520227</v>
      </c>
      <c r="H49" s="13" t="s">
        <v>24</v>
      </c>
      <c r="I49" s="27">
        <v>232</v>
      </c>
      <c r="J49" s="27">
        <v>4</v>
      </c>
      <c r="K49" s="51"/>
      <c r="L49" s="23" t="s">
        <v>37</v>
      </c>
      <c r="M49" s="23"/>
      <c r="N49" s="34">
        <v>245</v>
      </c>
      <c r="O49" s="12">
        <v>4</v>
      </c>
      <c r="P49" s="12" t="s">
        <v>62</v>
      </c>
      <c r="Q49" s="34">
        <v>64</v>
      </c>
      <c r="R49" s="12">
        <v>2</v>
      </c>
      <c r="S49" s="12" t="s">
        <v>62</v>
      </c>
    </row>
    <row r="50" spans="1:91" s="12" customFormat="1" ht="33" customHeight="1" x14ac:dyDescent="0.25">
      <c r="A50" s="23"/>
      <c r="B50" s="23"/>
      <c r="C50" s="24" t="s">
        <v>44</v>
      </c>
      <c r="D50" s="24">
        <f>SUM(D44:D49)</f>
        <v>350</v>
      </c>
      <c r="E50" s="24">
        <f>SUM(E44:E49)</f>
        <v>7</v>
      </c>
      <c r="F50" s="24"/>
      <c r="G50" s="24">
        <f>SUM(G44:G49)</f>
        <v>39091581</v>
      </c>
      <c r="H50" s="24"/>
      <c r="I50" s="24">
        <f>SUM(I44:I49)</f>
        <v>738</v>
      </c>
      <c r="J50" s="24">
        <f>SUM(J44:J49)</f>
        <v>13</v>
      </c>
      <c r="K50" s="22"/>
      <c r="L50" s="23"/>
      <c r="M50" s="23"/>
      <c r="N50" s="34"/>
      <c r="Q50" s="34"/>
    </row>
    <row r="51" spans="1:91" s="10" customFormat="1" ht="33" customHeight="1" x14ac:dyDescent="0.25">
      <c r="A51" s="11"/>
      <c r="B51" s="49" t="s">
        <v>68</v>
      </c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1">
        <f>N52</f>
        <v>75</v>
      </c>
      <c r="O51" s="10">
        <f>O52</f>
        <v>2</v>
      </c>
      <c r="Q51" s="41">
        <f>Q52</f>
        <v>60</v>
      </c>
      <c r="R51" s="10">
        <f>R52</f>
        <v>1</v>
      </c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</row>
    <row r="52" spans="1:91" s="12" customFormat="1" ht="33" customHeight="1" x14ac:dyDescent="0.25">
      <c r="A52" s="23">
        <v>1</v>
      </c>
      <c r="B52" s="23">
        <v>5540204</v>
      </c>
      <c r="C52" s="13" t="s">
        <v>25</v>
      </c>
      <c r="D52" s="23">
        <v>50</v>
      </c>
      <c r="E52" s="23">
        <v>1</v>
      </c>
      <c r="F52" s="23"/>
      <c r="G52" s="23">
        <v>6540204</v>
      </c>
      <c r="H52" s="45" t="s">
        <v>26</v>
      </c>
      <c r="I52" s="46">
        <v>116</v>
      </c>
      <c r="J52" s="46">
        <v>2</v>
      </c>
      <c r="K52" s="51"/>
      <c r="L52" s="23" t="s">
        <v>37</v>
      </c>
      <c r="M52" s="23"/>
      <c r="N52" s="34">
        <v>75</v>
      </c>
      <c r="O52" s="12">
        <v>2</v>
      </c>
      <c r="P52" s="12" t="s">
        <v>62</v>
      </c>
      <c r="Q52" s="34">
        <v>60</v>
      </c>
      <c r="R52" s="12">
        <v>1</v>
      </c>
      <c r="S52" s="12" t="s">
        <v>62</v>
      </c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</row>
    <row r="53" spans="1:91" s="12" customFormat="1" ht="33" customHeight="1" x14ac:dyDescent="0.25">
      <c r="A53" s="23">
        <v>2</v>
      </c>
      <c r="B53" s="23">
        <v>5540205</v>
      </c>
      <c r="C53" s="13" t="s">
        <v>27</v>
      </c>
      <c r="D53" s="23">
        <v>50</v>
      </c>
      <c r="E53" s="23">
        <v>1</v>
      </c>
      <c r="F53" s="23"/>
      <c r="G53" s="23">
        <v>6540205</v>
      </c>
      <c r="H53" s="13" t="s">
        <v>27</v>
      </c>
      <c r="I53" s="23">
        <v>50</v>
      </c>
      <c r="J53" s="23">
        <v>1</v>
      </c>
      <c r="K53" s="51"/>
      <c r="L53" s="23" t="s">
        <v>37</v>
      </c>
      <c r="M53" s="23"/>
      <c r="N53" s="34">
        <v>0</v>
      </c>
      <c r="Q53" s="34">
        <v>0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  <row r="54" spans="1:91" s="12" customFormat="1" ht="33" customHeight="1" x14ac:dyDescent="0.25">
      <c r="A54" s="23">
        <v>3</v>
      </c>
      <c r="B54" s="23">
        <v>5540207</v>
      </c>
      <c r="C54" s="13" t="s">
        <v>28</v>
      </c>
      <c r="D54" s="22">
        <v>50</v>
      </c>
      <c r="E54" s="22">
        <v>1</v>
      </c>
      <c r="F54" s="22"/>
      <c r="G54" s="23">
        <v>6540207</v>
      </c>
      <c r="H54" s="13" t="s">
        <v>28</v>
      </c>
      <c r="I54" s="23">
        <v>50</v>
      </c>
      <c r="J54" s="23">
        <v>1</v>
      </c>
      <c r="K54" s="51"/>
      <c r="L54" s="23"/>
      <c r="M54" s="23"/>
      <c r="N54" s="34">
        <v>0</v>
      </c>
      <c r="Q54" s="34">
        <v>0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</row>
    <row r="55" spans="1:91" s="12" customFormat="1" ht="33" customHeight="1" x14ac:dyDescent="0.25">
      <c r="A55" s="23"/>
      <c r="B55" s="23"/>
      <c r="C55" s="24" t="s">
        <v>44</v>
      </c>
      <c r="D55" s="24">
        <f>SUM(D51:D54)</f>
        <v>150</v>
      </c>
      <c r="E55" s="24">
        <f>SUM(E51:E54)</f>
        <v>3</v>
      </c>
      <c r="F55" s="24"/>
      <c r="G55" s="24">
        <f t="shared" ref="F55:J55" si="2">SUM(G51:G54)</f>
        <v>19620616</v>
      </c>
      <c r="H55" s="24"/>
      <c r="I55" s="24">
        <f t="shared" si="2"/>
        <v>216</v>
      </c>
      <c r="J55" s="24">
        <f t="shared" si="2"/>
        <v>4</v>
      </c>
      <c r="K55" s="51"/>
      <c r="L55" s="23"/>
      <c r="M55" s="23"/>
      <c r="N55" s="34"/>
      <c r="Q55" s="34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</row>
    <row r="56" spans="1:91" s="12" customFormat="1" ht="33" customHeight="1" x14ac:dyDescent="0.25">
      <c r="A56" s="23"/>
      <c r="B56" s="23"/>
      <c r="C56" s="55" t="s">
        <v>59</v>
      </c>
      <c r="D56" s="56"/>
      <c r="E56" s="56"/>
      <c r="F56" s="56"/>
      <c r="G56" s="56"/>
      <c r="H56" s="56"/>
      <c r="I56" s="56"/>
      <c r="J56" s="57"/>
      <c r="K56" s="51"/>
      <c r="L56" s="23"/>
      <c r="M56" s="23"/>
      <c r="N56" s="37">
        <v>66</v>
      </c>
      <c r="O56" s="12">
        <f>O57</f>
        <v>1</v>
      </c>
      <c r="Q56" s="37">
        <f>Q57</f>
        <v>69</v>
      </c>
      <c r="R56" s="12">
        <f>R57</f>
        <v>1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</row>
    <row r="57" spans="1:91" s="12" customFormat="1" ht="33" customHeight="1" x14ac:dyDescent="0.25">
      <c r="A57" s="23">
        <v>1</v>
      </c>
      <c r="B57" s="23"/>
      <c r="C57" s="13" t="s">
        <v>60</v>
      </c>
      <c r="D57" s="24">
        <v>50</v>
      </c>
      <c r="E57" s="24">
        <v>1</v>
      </c>
      <c r="F57" s="24"/>
      <c r="G57" s="24"/>
      <c r="H57" s="13" t="s">
        <v>60</v>
      </c>
      <c r="I57" s="24">
        <v>58</v>
      </c>
      <c r="J57" s="24">
        <v>1</v>
      </c>
      <c r="K57" s="51"/>
      <c r="L57" s="23"/>
      <c r="M57" s="23"/>
      <c r="N57" s="34">
        <v>66</v>
      </c>
      <c r="O57" s="12">
        <v>1</v>
      </c>
      <c r="P57" s="12" t="s">
        <v>62</v>
      </c>
      <c r="Q57" s="34">
        <v>69</v>
      </c>
      <c r="R57" s="12">
        <v>1</v>
      </c>
      <c r="S57" s="12" t="s">
        <v>62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</row>
    <row r="58" spans="1:91" s="12" customFormat="1" ht="21" customHeight="1" x14ac:dyDescent="0.25">
      <c r="A58" s="23"/>
      <c r="B58" s="23"/>
      <c r="C58" s="24"/>
      <c r="D58" s="24"/>
      <c r="E58" s="24"/>
      <c r="F58" s="24"/>
      <c r="G58" s="24"/>
      <c r="H58" s="24"/>
      <c r="I58" s="24"/>
      <c r="J58" s="24"/>
      <c r="K58" s="51"/>
      <c r="L58" s="23"/>
      <c r="M58" s="23"/>
      <c r="N58" s="34"/>
      <c r="Q58" s="34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</row>
    <row r="59" spans="1:91" s="12" customFormat="1" ht="33" customHeight="1" x14ac:dyDescent="0.25">
      <c r="A59" s="23"/>
      <c r="B59" s="23">
        <v>5540207</v>
      </c>
      <c r="C59" s="24" t="s">
        <v>45</v>
      </c>
      <c r="D59" s="24">
        <f>D57+D55+D50+D42+D36+D33+D26+D20+D18</f>
        <v>2000</v>
      </c>
      <c r="E59" s="24">
        <f>SUM(E18+E20+E26+E33+E36+E42+E50+E55+E57)</f>
        <v>40</v>
      </c>
      <c r="F59" s="24"/>
      <c r="G59" s="24">
        <f>SUM(G18+G20+G26+G33+G36+G42+G50+G55)</f>
        <v>187956378</v>
      </c>
      <c r="H59" s="24"/>
      <c r="I59" s="24">
        <f>SUM(I18+I20+I26+I33+I36+I42+I50+I55+I57)</f>
        <v>4000</v>
      </c>
      <c r="J59" s="24">
        <f>SUM(J18+J20+J26+J33+J36+J42+J50+J55+J57)</f>
        <v>70</v>
      </c>
      <c r="K59" s="51"/>
      <c r="L59" s="23" t="s">
        <v>37</v>
      </c>
      <c r="M59" s="23"/>
      <c r="N59" s="43">
        <f>N9+N20+N21+N27+N35+N37+N43+N51+N56</f>
        <v>3582</v>
      </c>
      <c r="O59" s="44">
        <f>O9+O20+O21+O27+O35+O37+O43+O51+O56</f>
        <v>66</v>
      </c>
      <c r="P59" s="44" t="s">
        <v>62</v>
      </c>
      <c r="Q59" s="43">
        <f>Q9+Q20+Q21+Q27+Q35+Q37+Q43+Q51+Q56</f>
        <v>1657</v>
      </c>
      <c r="R59" s="44">
        <f>R9+R20+R21+R27+R35+R37+R43+R51+R56</f>
        <v>36</v>
      </c>
      <c r="S59" s="44" t="s">
        <v>62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</row>
    <row r="60" spans="1:91" s="15" customFormat="1" ht="12.75" customHeight="1" x14ac:dyDescent="0.25">
      <c r="A60" s="16"/>
      <c r="B60" s="16"/>
      <c r="D60" s="16"/>
      <c r="E60" s="16"/>
      <c r="F60" s="16"/>
      <c r="G60" s="16"/>
      <c r="H60" s="16"/>
      <c r="I60" s="16"/>
      <c r="L60" s="17"/>
      <c r="M60" s="17"/>
      <c r="N60" s="35"/>
      <c r="Q60" s="61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</row>
    <row r="61" spans="1:91" s="15" customFormat="1" ht="22.5" customHeight="1" x14ac:dyDescent="0.25">
      <c r="A61" s="16"/>
      <c r="B61" s="16"/>
      <c r="C61" s="54" t="s">
        <v>73</v>
      </c>
      <c r="D61" s="54"/>
      <c r="E61" s="54"/>
      <c r="F61" s="54"/>
      <c r="G61" s="54"/>
      <c r="H61" s="54"/>
      <c r="I61" s="54"/>
      <c r="J61" s="54"/>
      <c r="K61" s="54"/>
      <c r="L61" s="17"/>
      <c r="M61" s="17"/>
      <c r="N61" s="35"/>
      <c r="Q61" s="61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</row>
    <row r="62" spans="1:91" s="25" customFormat="1" ht="29.25" customHeight="1" x14ac:dyDescent="0.25">
      <c r="C62" s="25" t="s">
        <v>38</v>
      </c>
      <c r="I62" s="53" t="s">
        <v>39</v>
      </c>
      <c r="J62" s="53"/>
      <c r="K62" s="53"/>
      <c r="L62" s="18"/>
      <c r="M62" s="18"/>
      <c r="N62" s="36"/>
      <c r="Q62" s="59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</row>
    <row r="63" spans="1:91" s="25" customFormat="1" ht="20.25" customHeight="1" x14ac:dyDescent="0.25">
      <c r="L63" s="18"/>
      <c r="M63" s="18"/>
      <c r="N63" s="36"/>
      <c r="Q63" s="59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</row>
    <row r="64" spans="1:91" s="25" customFormat="1" ht="20.25" customHeight="1" x14ac:dyDescent="0.25">
      <c r="L64" s="18"/>
      <c r="M64" s="18"/>
      <c r="N64" s="36"/>
      <c r="Q64" s="59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</row>
    <row r="65" spans="3:91" s="25" customFormat="1" ht="20.25" customHeight="1" x14ac:dyDescent="0.25">
      <c r="L65" s="18"/>
      <c r="M65" s="18"/>
      <c r="N65" s="36"/>
      <c r="Q65" s="59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  <row r="66" spans="3:91" s="25" customFormat="1" ht="20.25" customHeight="1" x14ac:dyDescent="0.25">
      <c r="L66" s="18"/>
      <c r="M66" s="18"/>
      <c r="N66" s="36"/>
      <c r="Q66" s="59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</row>
    <row r="67" spans="3:91" s="25" customFormat="1" x14ac:dyDescent="0.25">
      <c r="C67" s="25" t="s">
        <v>43</v>
      </c>
      <c r="L67" s="18"/>
      <c r="M67" s="18"/>
      <c r="N67" s="36"/>
      <c r="Q67" s="59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</row>
  </sheetData>
  <sortState ref="A54:U57">
    <sortCondition ref="K54:K57"/>
  </sortState>
  <mergeCells count="20">
    <mergeCell ref="N8:P8"/>
    <mergeCell ref="Q8:S8"/>
    <mergeCell ref="K38:K41"/>
    <mergeCell ref="K44:K49"/>
    <mergeCell ref="A37:M37"/>
    <mergeCell ref="I62:K62"/>
    <mergeCell ref="C61:K61"/>
    <mergeCell ref="K52:K59"/>
    <mergeCell ref="B43:M43"/>
    <mergeCell ref="B51:M51"/>
    <mergeCell ref="C56:J56"/>
    <mergeCell ref="A34:M34"/>
    <mergeCell ref="A6:M6"/>
    <mergeCell ref="K22:K24"/>
    <mergeCell ref="K10:K17"/>
    <mergeCell ref="K28:K32"/>
    <mergeCell ref="A9:M9"/>
    <mergeCell ref="A19:M19"/>
    <mergeCell ref="A21:M21"/>
    <mergeCell ref="B27:M27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2019</vt:lpstr>
      <vt:lpstr>Sheet2</vt:lpstr>
      <vt:lpstr>Sheet3</vt:lpstr>
      <vt:lpstr>Sheet4</vt:lpstr>
      <vt:lpstr>Sheet5</vt:lpstr>
      <vt:lpstr>'Solop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TUYENSINH2</cp:lastModifiedBy>
  <cp:lastPrinted>2017-07-17T01:38:34Z</cp:lastPrinted>
  <dcterms:created xsi:type="dcterms:W3CDTF">2017-03-23T07:53:44Z</dcterms:created>
  <dcterms:modified xsi:type="dcterms:W3CDTF">2019-04-15T14:26:24Z</dcterms:modified>
</cp:coreProperties>
</file>